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11760" tabRatio="991"/>
  </bookViews>
  <sheets>
    <sheet name="Lingea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3" i="1" l="1"/>
  <c r="G49" i="1"/>
  <c r="G48" i="1"/>
  <c r="G47" i="1"/>
  <c r="G46" i="1"/>
  <c r="G45" i="1"/>
  <c r="G44" i="1"/>
  <c r="G9" i="1"/>
  <c r="I9" i="1" s="1"/>
  <c r="G41" i="1"/>
  <c r="G8" i="1"/>
  <c r="I8" i="1" s="1"/>
  <c r="G7" i="1"/>
  <c r="I7" i="1" s="1"/>
  <c r="G14" i="1"/>
  <c r="G15" i="1"/>
  <c r="G31" i="1" l="1"/>
  <c r="G29" i="1"/>
  <c r="G21" i="1"/>
  <c r="G20" i="1"/>
  <c r="G19" i="1"/>
  <c r="G18" i="1"/>
  <c r="I18" i="1" s="1"/>
  <c r="G16" i="1"/>
  <c r="G59" i="1" l="1"/>
  <c r="G60" i="1"/>
  <c r="G61" i="1"/>
  <c r="G58" i="1"/>
  <c r="G53" i="1"/>
  <c r="I53" i="1" s="1"/>
  <c r="G54" i="1"/>
  <c r="I54" i="1" s="1"/>
  <c r="G55" i="1"/>
  <c r="I55" i="1" s="1"/>
  <c r="G56" i="1"/>
  <c r="I56" i="1" s="1"/>
  <c r="G52" i="1"/>
  <c r="I52" i="1" s="1"/>
  <c r="G51" i="1"/>
  <c r="I51" i="1" s="1"/>
  <c r="G6" i="1"/>
  <c r="G11" i="1"/>
  <c r="G12" i="1"/>
  <c r="G13" i="1"/>
  <c r="G23" i="1"/>
  <c r="G24" i="1"/>
  <c r="G25" i="1"/>
  <c r="G26" i="1"/>
  <c r="G27" i="1"/>
  <c r="G30" i="1"/>
  <c r="G32" i="1"/>
  <c r="G34" i="1"/>
  <c r="G35" i="1"/>
  <c r="G36" i="1"/>
  <c r="G42" i="1"/>
  <c r="G39" i="1"/>
  <c r="G40" i="1"/>
  <c r="G38" i="1"/>
  <c r="I6" i="1" l="1"/>
  <c r="I11" i="1"/>
  <c r="I12" i="1"/>
  <c r="I13" i="1"/>
  <c r="I14" i="1"/>
  <c r="I15" i="1"/>
  <c r="I16" i="1"/>
  <c r="I19" i="1"/>
  <c r="I20" i="1"/>
  <c r="I21" i="1"/>
  <c r="I23" i="1"/>
  <c r="I24" i="1"/>
  <c r="I25" i="1"/>
  <c r="I26" i="1"/>
  <c r="I27" i="1"/>
  <c r="I29" i="1"/>
  <c r="I30" i="1"/>
  <c r="I31" i="1"/>
  <c r="I32" i="1"/>
  <c r="I34" i="1"/>
  <c r="I35" i="1"/>
  <c r="I36" i="1"/>
  <c r="I42" i="1"/>
  <c r="I43" i="1"/>
  <c r="I44" i="1"/>
  <c r="I45" i="1"/>
  <c r="I39" i="1"/>
  <c r="I40" i="1"/>
  <c r="I46" i="1"/>
  <c r="I41" i="1"/>
  <c r="I47" i="1"/>
  <c r="I38" i="1"/>
  <c r="I48" i="1"/>
  <c r="I49" i="1"/>
  <c r="I58" i="1"/>
  <c r="I59" i="1"/>
  <c r="I60" i="1"/>
  <c r="I61" i="1"/>
  <c r="I63" i="1" l="1"/>
  <c r="I64" i="1" s="1"/>
  <c r="I65" i="1" l="1"/>
</calcChain>
</file>

<file path=xl/sharedStrings.xml><?xml version="1.0" encoding="utf-8"?>
<sst xmlns="http://schemas.openxmlformats.org/spreadsheetml/2006/main" count="75" uniqueCount="75">
  <si>
    <t>CZ Průvodce Řím - Berlitz 1. vyd.</t>
  </si>
  <si>
    <t>CZ Průvodce Sicílie - Berlitz 1. vyd.</t>
  </si>
  <si>
    <t>CZ Průvodce Zakynthos - Berlitz 1. vyd.</t>
  </si>
  <si>
    <t>bežná 
cena</t>
  </si>
  <si>
    <t>cena celkom</t>
  </si>
  <si>
    <t xml:space="preserve">   Celkom za knihy:</t>
  </si>
  <si>
    <t xml:space="preserve">   Poštovné:</t>
  </si>
  <si>
    <t xml:space="preserve">  CELKOM NA ÚHRADU:</t>
  </si>
  <si>
    <t xml:space="preserve">Platba:  </t>
  </si>
  <si>
    <t>Meno:</t>
  </si>
  <si>
    <t>E-mail:</t>
  </si>
  <si>
    <t>Telefón:</t>
  </si>
  <si>
    <t>IČO:</t>
  </si>
  <si>
    <t>Škola:</t>
  </si>
  <si>
    <t>Adresa:</t>
  </si>
  <si>
    <t>Dátum:</t>
  </si>
  <si>
    <t>Poštovné je 4,90 Eur, pri odbere nad 100 Eur je poštovné zdarma.</t>
  </si>
  <si>
    <t>poštovne zdarma nad eur</t>
  </si>
  <si>
    <t xml:space="preserve">CZ Průvodce Paříž - Berlitz </t>
  </si>
  <si>
    <t xml:space="preserve">Slovník anglický praktický </t>
  </si>
  <si>
    <t xml:space="preserve">Slovník nemecký praktický </t>
  </si>
  <si>
    <t xml:space="preserve">Slovník nemecký veľký </t>
  </si>
  <si>
    <t xml:space="preserve">Slovník nemecký šikovný </t>
  </si>
  <si>
    <t xml:space="preserve">Slovník nemecký vreckový </t>
  </si>
  <si>
    <t xml:space="preserve">Konverzácia nemčina EE </t>
  </si>
  <si>
    <t xml:space="preserve">Slovník francúzsky veľký </t>
  </si>
  <si>
    <t xml:space="preserve">Slovník francúzsky šikovný </t>
  </si>
  <si>
    <t xml:space="preserve">Slovník francúzsky vreckový </t>
  </si>
  <si>
    <t xml:space="preserve">Hovorník slovensko-francúzsky </t>
  </si>
  <si>
    <t xml:space="preserve">Slovník ruský praktický </t>
  </si>
  <si>
    <t xml:space="preserve">Slovník ruský veľký </t>
  </si>
  <si>
    <t xml:space="preserve">Slovník ruský vreckový </t>
  </si>
  <si>
    <t xml:space="preserve">Hovorník slovensko-ruský </t>
  </si>
  <si>
    <t xml:space="preserve">Slovník španielsky veľký </t>
  </si>
  <si>
    <t xml:space="preserve">Konverzácia ruština </t>
  </si>
  <si>
    <t xml:space="preserve">Slovník španielsky šikovný </t>
  </si>
  <si>
    <t xml:space="preserve">Slovník španielsky vreckový </t>
  </si>
  <si>
    <t xml:space="preserve">Hovorník slovensko-španielsky </t>
  </si>
  <si>
    <t xml:space="preserve">Hovorník slovensko-taliansky </t>
  </si>
  <si>
    <t xml:space="preserve">Slovník talianský praktický </t>
  </si>
  <si>
    <t xml:space="preserve">Slovník taliansky šikovný </t>
  </si>
  <si>
    <t xml:space="preserve">Konverzácia holandčina </t>
  </si>
  <si>
    <t xml:space="preserve">Konverzácia gréčtina </t>
  </si>
  <si>
    <t xml:space="preserve">Konverzácia albánčina </t>
  </si>
  <si>
    <t xml:space="preserve">Konverzácia chorvátčina </t>
  </si>
  <si>
    <t xml:space="preserve">Slovníček maďarčina </t>
  </si>
  <si>
    <t>Gramatika súčasnej maďarčiny</t>
  </si>
  <si>
    <t xml:space="preserve">Slovník portugalský </t>
  </si>
  <si>
    <t xml:space="preserve">Konverzácia poľština </t>
  </si>
  <si>
    <t xml:space="preserve">Konverzácia portugalčina </t>
  </si>
  <si>
    <t xml:space="preserve">Gramatika súčasnej slovenčiny </t>
  </si>
  <si>
    <t>CZ Atlas studené války</t>
  </si>
  <si>
    <t>CZ Atlas dekolonizace</t>
  </si>
  <si>
    <t>CZ Atlas klasického Řecka</t>
  </si>
  <si>
    <t>CZ Atlas Japonsko</t>
  </si>
  <si>
    <t>CZ Atlas migrace</t>
  </si>
  <si>
    <t>CZ Atlas římské říše</t>
  </si>
  <si>
    <t>Hovorník slovensko-nemec. ekonomický</t>
  </si>
  <si>
    <t>akciová 
cena</t>
  </si>
  <si>
    <t>objedn.  
v ks</t>
  </si>
  <si>
    <t>na faktúru</t>
  </si>
  <si>
    <t xml:space="preserve">Ponuka je platná do 15. 3. 2021  alebo do vypredania zásob. Ceny sú uvedené vrátane DPH a platia </t>
  </si>
  <si>
    <t xml:space="preserve">pre ZŠ a SŠ, pre školy, pedagógov i žiakov. </t>
  </si>
  <si>
    <t>v poradí, v ktorom sme ich obdržali. Niektoré tituly sú iba v obmedzenom množstve.</t>
  </si>
  <si>
    <t>Slovník anglický školský</t>
  </si>
  <si>
    <t>Slovník anglický slovník slangu</t>
  </si>
  <si>
    <t>Gramatika súčasnej angličtiny</t>
  </si>
  <si>
    <t xml:space="preserve">na dobierku </t>
  </si>
  <si>
    <t xml:space="preserve">Objednávať je možné e-mailom: skoly@lingea.sk alebo telefonicky: 02/5292 0579. Objednávky vybavujeme </t>
  </si>
  <si>
    <t>Lingea s.r.o., Záhradnícka 34, 821 08  Bratislava |  tel.: 02/ 5292 0579 | skoly@lingea.sk | www.lingea.sk</t>
  </si>
  <si>
    <r>
      <t xml:space="preserve">        VÝPREDAJ JAZYKOVÝCH TITULOV LINGEA
</t>
    </r>
    <r>
      <rPr>
        <b/>
        <sz val="11"/>
        <color theme="1"/>
        <rFont val="Calibri"/>
        <family val="2"/>
        <charset val="238"/>
        <scheme val="minor"/>
      </rPr>
      <t>(KNIHY VRÁTENÉ Z PREZENTÁCIÍ ALEBO STARŠIE VYDANIA)</t>
    </r>
  </si>
  <si>
    <t xml:space="preserve">                        OBJEDNÁVKA</t>
  </si>
  <si>
    <t>Názov knižnej publikácie Lingea</t>
  </si>
  <si>
    <t xml:space="preserve">Konverzácia slovinčina </t>
  </si>
  <si>
    <t xml:space="preserve">Konverzácia turečtina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</si>
</sst>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0"/>
      <name val="Calibri"/>
      <family val="2"/>
      <charset val="238"/>
    </font>
    <font>
      <i/>
      <sz val="11"/>
      <name val="Calibri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color rgb="FF1F497D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trike/>
      <sz val="1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/>
  </cellStyleXfs>
  <cellXfs count="128">
    <xf numFmtId="0" fontId="0" fillId="0" borderId="0" xfId="0"/>
    <xf numFmtId="1" fontId="4" fillId="0" borderId="0" xfId="1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10" fillId="0" borderId="0" xfId="1" applyNumberFormat="1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20" fillId="0" borderId="0" xfId="1" applyNumberFormat="1" applyFont="1" applyFill="1" applyBorder="1" applyAlignment="1" applyProtection="1">
      <alignment horizontal="center"/>
      <protection hidden="1"/>
    </xf>
    <xf numFmtId="1" fontId="5" fillId="0" borderId="0" xfId="1" applyNumberFormat="1" applyFont="1" applyFill="1" applyBorder="1" applyAlignment="1" applyProtection="1">
      <alignment horizontal="center"/>
      <protection hidden="1"/>
    </xf>
    <xf numFmtId="0" fontId="0" fillId="2" borderId="0" xfId="0" applyFill="1"/>
    <xf numFmtId="0" fontId="21" fillId="2" borderId="0" xfId="0" applyFont="1" applyFill="1"/>
    <xf numFmtId="0" fontId="0" fillId="3" borderId="0" xfId="0" applyFill="1" applyBorder="1"/>
    <xf numFmtId="0" fontId="17" fillId="3" borderId="1" xfId="2" applyFont="1" applyFill="1" applyBorder="1" applyAlignment="1">
      <alignment horizontal="left"/>
    </xf>
    <xf numFmtId="0" fontId="0" fillId="3" borderId="2" xfId="0" applyFill="1" applyBorder="1"/>
    <xf numFmtId="0" fontId="17" fillId="3" borderId="2" xfId="2" applyFont="1" applyFill="1" applyBorder="1" applyAlignment="1">
      <alignment horizontal="left"/>
    </xf>
    <xf numFmtId="0" fontId="17" fillId="3" borderId="3" xfId="2" applyFont="1" applyFill="1" applyBorder="1" applyAlignment="1">
      <alignment horizontal="left"/>
    </xf>
    <xf numFmtId="2" fontId="0" fillId="3" borderId="0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8" fillId="3" borderId="6" xfId="0" applyFont="1" applyFill="1" applyBorder="1" applyAlignment="1" applyProtection="1">
      <alignment horizontal="left" indent="1"/>
      <protection hidden="1"/>
    </xf>
    <xf numFmtId="0" fontId="18" fillId="3" borderId="6" xfId="0" applyFont="1" applyFill="1" applyBorder="1" applyAlignment="1" applyProtection="1">
      <protection hidden="1"/>
    </xf>
    <xf numFmtId="0" fontId="18" fillId="3" borderId="6" xfId="0" applyFont="1" applyFill="1" applyBorder="1" applyProtection="1">
      <protection hidden="1"/>
    </xf>
    <xf numFmtId="0" fontId="12" fillId="3" borderId="4" xfId="0" applyFont="1" applyFill="1" applyBorder="1"/>
    <xf numFmtId="0" fontId="0" fillId="3" borderId="7" xfId="0" applyFill="1" applyBorder="1" applyAlignment="1" applyProtection="1">
      <alignment horizontal="center"/>
      <protection hidden="1"/>
    </xf>
    <xf numFmtId="1" fontId="4" fillId="3" borderId="8" xfId="1" applyNumberFormat="1" applyFont="1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1" fontId="4" fillId="3" borderId="0" xfId="1" applyNumberFormat="1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1" fontId="12" fillId="3" borderId="10" xfId="0" applyNumberFormat="1" applyFont="1" applyFill="1" applyBorder="1" applyAlignment="1">
      <alignment horizontal="center"/>
    </xf>
    <xf numFmtId="164" fontId="23" fillId="3" borderId="4" xfId="0" applyNumberFormat="1" applyFont="1" applyFill="1" applyBorder="1" applyAlignment="1">
      <alignment horizontal="center"/>
    </xf>
    <xf numFmtId="164" fontId="25" fillId="3" borderId="4" xfId="0" applyNumberFormat="1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center"/>
    </xf>
    <xf numFmtId="0" fontId="12" fillId="3" borderId="0" xfId="0" applyFont="1" applyFill="1" applyBorder="1"/>
    <xf numFmtId="164" fontId="12" fillId="3" borderId="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Border="1"/>
    <xf numFmtId="2" fontId="24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164" fontId="26" fillId="3" borderId="4" xfId="0" applyNumberFormat="1" applyFont="1" applyFill="1" applyBorder="1" applyAlignment="1">
      <alignment horizontal="center"/>
    </xf>
    <xf numFmtId="164" fontId="23" fillId="3" borderId="3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18" fillId="3" borderId="2" xfId="0" applyFont="1" applyFill="1" applyBorder="1" applyAlignment="1" applyProtection="1">
      <protection hidden="1"/>
    </xf>
    <xf numFmtId="0" fontId="18" fillId="3" borderId="2" xfId="0" applyFont="1" applyFill="1" applyBorder="1" applyProtection="1">
      <protection hidden="1"/>
    </xf>
    <xf numFmtId="0" fontId="18" fillId="3" borderId="0" xfId="0" applyFont="1" applyFill="1" applyBorder="1" applyAlignment="1" applyProtection="1">
      <protection hidden="1"/>
    </xf>
    <xf numFmtId="0" fontId="17" fillId="3" borderId="0" xfId="0" applyFont="1" applyFill="1" applyBorder="1" applyAlignment="1" applyProtection="1">
      <alignment horizontal="left"/>
      <protection hidden="1"/>
    </xf>
    <xf numFmtId="0" fontId="19" fillId="3" borderId="0" xfId="0" applyFont="1" applyFill="1" applyBorder="1" applyAlignment="1" applyProtection="1">
      <alignment horizontal="left" indent="2"/>
      <protection hidden="1"/>
    </xf>
    <xf numFmtId="0" fontId="18" fillId="3" borderId="0" xfId="0" applyFont="1" applyFill="1" applyBorder="1" applyAlignment="1" applyProtection="1">
      <alignment horizontal="left"/>
      <protection hidden="1"/>
    </xf>
    <xf numFmtId="0" fontId="0" fillId="3" borderId="6" xfId="0" applyFill="1" applyBorder="1" applyProtection="1">
      <protection hidden="1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1" fontId="4" fillId="3" borderId="19" xfId="1" applyNumberFormat="1" applyFont="1" applyFill="1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164" fontId="27" fillId="3" borderId="3" xfId="0" applyNumberFormat="1" applyFont="1" applyFill="1" applyBorder="1" applyAlignment="1" applyProtection="1">
      <alignment horizontal="right" indent="1"/>
      <protection hidden="1"/>
    </xf>
    <xf numFmtId="164" fontId="9" fillId="3" borderId="3" xfId="0" applyNumberFormat="1" applyFont="1" applyFill="1" applyBorder="1" applyAlignment="1" applyProtection="1">
      <alignment horizontal="right" indent="1"/>
      <protection hidden="1"/>
    </xf>
    <xf numFmtId="0" fontId="28" fillId="3" borderId="9" xfId="0" applyFont="1" applyFill="1" applyBorder="1" applyAlignment="1" applyProtection="1">
      <alignment horizontal="right"/>
      <protection hidden="1"/>
    </xf>
    <xf numFmtId="0" fontId="28" fillId="3" borderId="11" xfId="0" applyFont="1" applyFill="1" applyBorder="1" applyAlignment="1" applyProtection="1">
      <alignment horizontal="right"/>
      <protection hidden="1"/>
    </xf>
    <xf numFmtId="9" fontId="29" fillId="3" borderId="11" xfId="0" applyNumberFormat="1" applyFont="1" applyFill="1" applyBorder="1" applyAlignment="1" applyProtection="1">
      <alignment horizontal="center" vertical="center"/>
      <protection hidden="1"/>
    </xf>
    <xf numFmtId="9" fontId="29" fillId="3" borderId="11" xfId="0" applyNumberFormat="1" applyFont="1" applyFill="1" applyBorder="1" applyAlignment="1" applyProtection="1">
      <alignment horizontal="right" vertical="center"/>
      <protection hidden="1"/>
    </xf>
    <xf numFmtId="164" fontId="30" fillId="3" borderId="11" xfId="0" applyNumberFormat="1" applyFont="1" applyFill="1" applyBorder="1"/>
    <xf numFmtId="0" fontId="31" fillId="3" borderId="11" xfId="0" applyFont="1" applyFill="1" applyBorder="1"/>
    <xf numFmtId="0" fontId="32" fillId="3" borderId="0" xfId="0" applyFont="1" applyFill="1" applyBorder="1" applyProtection="1">
      <protection hidden="1"/>
    </xf>
    <xf numFmtId="0" fontId="26" fillId="3" borderId="4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0" fillId="3" borderId="4" xfId="0" applyFill="1" applyBorder="1"/>
    <xf numFmtId="0" fontId="12" fillId="4" borderId="4" xfId="0" applyFont="1" applyFill="1" applyBorder="1"/>
    <xf numFmtId="0" fontId="0" fillId="4" borderId="3" xfId="0" applyFill="1" applyBorder="1"/>
    <xf numFmtId="0" fontId="12" fillId="5" borderId="4" xfId="0" applyFont="1" applyFill="1" applyBorder="1"/>
    <xf numFmtId="0" fontId="0" fillId="5" borderId="3" xfId="0" applyFill="1" applyBorder="1"/>
    <xf numFmtId="0" fontId="12" fillId="5" borderId="18" xfId="0" applyFont="1" applyFill="1" applyBorder="1"/>
    <xf numFmtId="0" fontId="0" fillId="5" borderId="0" xfId="0" applyFill="1" applyBorder="1"/>
    <xf numFmtId="0" fontId="12" fillId="6" borderId="4" xfId="0" applyFont="1" applyFill="1" applyBorder="1"/>
    <xf numFmtId="0" fontId="0" fillId="6" borderId="3" xfId="0" applyFill="1" applyBorder="1"/>
    <xf numFmtId="0" fontId="12" fillId="6" borderId="18" xfId="0" applyFont="1" applyFill="1" applyBorder="1"/>
    <xf numFmtId="0" fontId="0" fillId="6" borderId="0" xfId="0" applyFill="1" applyBorder="1"/>
    <xf numFmtId="0" fontId="12" fillId="7" borderId="4" xfId="0" applyFont="1" applyFill="1" applyBorder="1"/>
    <xf numFmtId="0" fontId="0" fillId="7" borderId="3" xfId="0" applyFill="1" applyBorder="1"/>
    <xf numFmtId="0" fontId="12" fillId="7" borderId="18" xfId="0" applyFont="1" applyFill="1" applyBorder="1"/>
    <xf numFmtId="0" fontId="0" fillId="7" borderId="0" xfId="0" applyFill="1" applyBorder="1"/>
    <xf numFmtId="0" fontId="12" fillId="8" borderId="4" xfId="0" applyFont="1" applyFill="1" applyBorder="1"/>
    <xf numFmtId="0" fontId="0" fillId="8" borderId="3" xfId="0" applyFill="1" applyBorder="1"/>
    <xf numFmtId="0" fontId="12" fillId="8" borderId="18" xfId="0" applyFont="1" applyFill="1" applyBorder="1"/>
    <xf numFmtId="0" fontId="0" fillId="8" borderId="0" xfId="0" applyFill="1" applyBorder="1"/>
    <xf numFmtId="0" fontId="12" fillId="9" borderId="4" xfId="0" applyFont="1" applyFill="1" applyBorder="1"/>
    <xf numFmtId="0" fontId="0" fillId="9" borderId="3" xfId="0" applyFill="1" applyBorder="1"/>
    <xf numFmtId="0" fontId="12" fillId="9" borderId="18" xfId="0" applyFont="1" applyFill="1" applyBorder="1"/>
    <xf numFmtId="0" fontId="0" fillId="9" borderId="0" xfId="0" applyFill="1" applyBorder="1"/>
    <xf numFmtId="0" fontId="0" fillId="4" borderId="4" xfId="0" applyFill="1" applyBorder="1"/>
    <xf numFmtId="0" fontId="12" fillId="10" borderId="4" xfId="0" applyFont="1" applyFill="1" applyBorder="1"/>
    <xf numFmtId="0" fontId="0" fillId="10" borderId="3" xfId="0" applyFill="1" applyBorder="1"/>
    <xf numFmtId="0" fontId="12" fillId="10" borderId="15" xfId="0" applyFont="1" applyFill="1" applyBorder="1"/>
    <xf numFmtId="0" fontId="0" fillId="10" borderId="16" xfId="0" applyFill="1" applyBorder="1"/>
    <xf numFmtId="0" fontId="12" fillId="10" borderId="1" xfId="0" applyFont="1" applyFill="1" applyBorder="1"/>
    <xf numFmtId="0" fontId="12" fillId="10" borderId="5" xfId="0" applyFont="1" applyFill="1" applyBorder="1"/>
    <xf numFmtId="0" fontId="0" fillId="10" borderId="17" xfId="0" applyFill="1" applyBorder="1"/>
    <xf numFmtId="0" fontId="0" fillId="2" borderId="0" xfId="0" applyFill="1" applyAlignment="1">
      <alignment horizontal="center"/>
    </xf>
    <xf numFmtId="0" fontId="33" fillId="3" borderId="0" xfId="0" applyFont="1" applyFill="1" applyBorder="1" applyProtection="1">
      <protection hidden="1"/>
    </xf>
    <xf numFmtId="2" fontId="11" fillId="3" borderId="0" xfId="0" applyNumberFormat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33" fillId="3" borderId="13" xfId="0" applyFont="1" applyFill="1" applyBorder="1" applyProtection="1">
      <protection hidden="1"/>
    </xf>
    <xf numFmtId="0" fontId="11" fillId="3" borderId="13" xfId="0" applyFont="1" applyFill="1" applyBorder="1"/>
    <xf numFmtId="2" fontId="11" fillId="3" borderId="13" xfId="0" applyNumberFormat="1" applyFont="1" applyFill="1" applyBorder="1" applyAlignment="1">
      <alignment horizontal="center"/>
    </xf>
    <xf numFmtId="1" fontId="11" fillId="3" borderId="13" xfId="0" applyNumberFormat="1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3" borderId="3" xfId="0" applyFont="1" applyFill="1" applyBorder="1" applyAlignment="1" applyProtection="1">
      <alignment vertical="center" wrapText="1"/>
      <protection hidden="1"/>
    </xf>
    <xf numFmtId="164" fontId="26" fillId="3" borderId="5" xfId="0" applyNumberFormat="1" applyFont="1" applyFill="1" applyBorder="1" applyAlignment="1">
      <alignment horizontal="center"/>
    </xf>
    <xf numFmtId="0" fontId="7" fillId="3" borderId="8" xfId="0" applyFont="1" applyFill="1" applyBorder="1" applyAlignment="1" applyProtection="1">
      <alignment horizontal="left" vertical="center" wrapText="1"/>
      <protection hidden="1"/>
    </xf>
    <xf numFmtId="0" fontId="7" fillId="3" borderId="8" xfId="0" applyFont="1" applyFill="1" applyBorder="1" applyAlignment="1" applyProtection="1">
      <alignment horizontal="left" vertical="center"/>
      <protection hidden="1"/>
    </xf>
    <xf numFmtId="0" fontId="8" fillId="3" borderId="2" xfId="0" applyFont="1" applyFill="1" applyBorder="1" applyAlignment="1" applyProtection="1">
      <alignment horizontal="left" vertical="center"/>
      <protection hidden="1"/>
    </xf>
    <xf numFmtId="0" fontId="8" fillId="3" borderId="3" xfId="0" applyFont="1" applyFill="1" applyBorder="1" applyAlignment="1" applyProtection="1">
      <alignment horizontal="left" vertical="center"/>
      <protection hidden="1"/>
    </xf>
    <xf numFmtId="0" fontId="0" fillId="3" borderId="2" xfId="0" applyFill="1" applyBorder="1" applyAlignment="1" applyProtection="1">
      <alignment horizontal="left"/>
      <protection hidden="1"/>
    </xf>
    <xf numFmtId="0" fontId="18" fillId="3" borderId="0" xfId="0" applyFont="1" applyFill="1" applyBorder="1" applyAlignment="1" applyProtection="1">
      <alignment horizontal="left"/>
      <protection hidden="1"/>
    </xf>
    <xf numFmtId="0" fontId="0" fillId="3" borderId="6" xfId="0" applyFill="1" applyBorder="1" applyAlignment="1" applyProtection="1">
      <alignment horizontal="left"/>
      <protection hidden="1"/>
    </xf>
  </cellXfs>
  <cellStyles count="3">
    <cellStyle name="Normálna" xfId="0" builtinId="0"/>
    <cellStyle name="Normální 2" xfId="2"/>
    <cellStyle name="Percentá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$N$44" fmlaRange="$N$42:$N$43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198120</xdr:colOff>
          <xdr:row>70</xdr:row>
          <xdr:rowOff>30480</xdr:rowOff>
        </xdr:from>
        <xdr:to>
          <xdr:col>5</xdr:col>
          <xdr:colOff>0</xdr:colOff>
          <xdr:row>71</xdr:row>
          <xdr:rowOff>30480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tabSelected="1" zoomScaleNormal="100" workbookViewId="0">
      <selection activeCell="X11" sqref="X11"/>
    </sheetView>
  </sheetViews>
  <sheetFormatPr defaultRowHeight="14.4" x14ac:dyDescent="0.3"/>
  <cols>
    <col min="1" max="1" width="5.109375" style="14" customWidth="1"/>
    <col min="2" max="2" width="6.44140625" style="15" customWidth="1"/>
    <col min="3" max="3" width="1.44140625" style="7" customWidth="1"/>
    <col min="4" max="4" width="14.109375" bestFit="1" customWidth="1"/>
    <col min="5" max="5" width="29.6640625" customWidth="1"/>
    <col min="6" max="6" width="11" style="9" customWidth="1"/>
    <col min="7" max="7" width="7.44140625" style="8" bestFit="1" customWidth="1"/>
    <col min="8" max="8" width="8.33203125" style="7" customWidth="1"/>
    <col min="9" max="9" width="10.5546875" style="7" bestFit="1" customWidth="1"/>
    <col min="10" max="10" width="1.33203125" customWidth="1"/>
    <col min="11" max="11" width="8.5546875"/>
    <col min="12" max="13" width="9.109375" customWidth="1"/>
    <col min="14" max="14" width="11.6640625" hidden="1" customWidth="1"/>
    <col min="15" max="15" width="5.44140625" hidden="1" customWidth="1"/>
    <col min="16" max="16" width="11.6640625" hidden="1" customWidth="1"/>
    <col min="17" max="17" width="5.44140625" customWidth="1"/>
    <col min="18" max="1020" width="8.5546875"/>
  </cols>
  <sheetData>
    <row r="1" spans="1:15" ht="15" thickBot="1" x14ac:dyDescent="0.35">
      <c r="A1" s="16"/>
      <c r="B1" s="17"/>
      <c r="C1" s="1"/>
    </row>
    <row r="2" spans="1:15" s="2" customFormat="1" ht="30" customHeight="1" x14ac:dyDescent="0.3">
      <c r="A2" s="10"/>
      <c r="B2" s="11"/>
      <c r="C2" s="32"/>
      <c r="D2" s="33"/>
      <c r="E2" s="121" t="s">
        <v>70</v>
      </c>
      <c r="F2" s="122"/>
      <c r="G2" s="122"/>
      <c r="H2" s="122"/>
      <c r="I2" s="122"/>
      <c r="J2" s="69"/>
      <c r="K2" s="3"/>
      <c r="L2" s="4"/>
      <c r="M2" s="5"/>
      <c r="N2" s="5"/>
      <c r="O2" s="6"/>
    </row>
    <row r="3" spans="1:15" s="2" customFormat="1" ht="4.5" customHeight="1" x14ac:dyDescent="0.3">
      <c r="A3" s="10"/>
      <c r="B3" s="11"/>
      <c r="C3" s="34"/>
      <c r="D3" s="35"/>
      <c r="E3" s="36"/>
      <c r="F3" s="37"/>
      <c r="G3" s="37"/>
      <c r="H3" s="37"/>
      <c r="I3" s="37"/>
      <c r="J3" s="70"/>
      <c r="K3" s="3"/>
      <c r="L3" s="4"/>
      <c r="M3" s="5"/>
      <c r="N3" s="5"/>
      <c r="O3" s="6"/>
    </row>
    <row r="4" spans="1:15" s="2" customFormat="1" ht="19.95" customHeight="1" x14ac:dyDescent="0.3">
      <c r="A4" s="10"/>
      <c r="B4" s="11"/>
      <c r="C4" s="34"/>
      <c r="D4" s="65"/>
      <c r="E4" s="123" t="s">
        <v>71</v>
      </c>
      <c r="F4" s="123"/>
      <c r="G4" s="123"/>
      <c r="H4" s="123"/>
      <c r="I4" s="124"/>
      <c r="J4" s="71"/>
      <c r="K4" s="3"/>
      <c r="L4" s="4"/>
      <c r="M4" s="5"/>
      <c r="N4" s="5"/>
      <c r="O4" s="6"/>
    </row>
    <row r="5" spans="1:15" s="2" customFormat="1" ht="27.75" customHeight="1" x14ac:dyDescent="0.3">
      <c r="A5" s="10"/>
      <c r="B5" s="11"/>
      <c r="C5" s="34"/>
      <c r="D5" s="66"/>
      <c r="E5" s="119" t="s">
        <v>72</v>
      </c>
      <c r="F5" s="64" t="s">
        <v>3</v>
      </c>
      <c r="G5" s="38" t="s">
        <v>58</v>
      </c>
      <c r="H5" s="38" t="s">
        <v>59</v>
      </c>
      <c r="I5" s="38" t="s">
        <v>4</v>
      </c>
      <c r="J5" s="72"/>
      <c r="K5" s="3"/>
      <c r="L5" s="4"/>
      <c r="M5" s="5"/>
      <c r="N5" s="5"/>
      <c r="O5" s="6"/>
    </row>
    <row r="6" spans="1:15" x14ac:dyDescent="0.3">
      <c r="A6" s="12"/>
      <c r="B6" s="13"/>
      <c r="C6" s="39"/>
      <c r="D6" s="79" t="s">
        <v>19</v>
      </c>
      <c r="E6" s="80"/>
      <c r="F6" s="40">
        <v>21.9</v>
      </c>
      <c r="G6" s="50">
        <f t="shared" ref="G6:G42" si="0">F6*0.6</f>
        <v>13.139999999999999</v>
      </c>
      <c r="H6" s="76">
        <v>0</v>
      </c>
      <c r="I6" s="42">
        <f t="shared" ref="I6:I45" si="1">IF(ISNUMBER(H6),G6*H6,"")</f>
        <v>0</v>
      </c>
      <c r="J6" s="73"/>
    </row>
    <row r="7" spans="1:15" x14ac:dyDescent="0.3">
      <c r="A7" s="12"/>
      <c r="B7" s="13"/>
      <c r="C7" s="39"/>
      <c r="D7" s="79" t="s">
        <v>64</v>
      </c>
      <c r="E7" s="80"/>
      <c r="F7" s="40">
        <v>8.9</v>
      </c>
      <c r="G7" s="50">
        <f t="shared" si="0"/>
        <v>5.34</v>
      </c>
      <c r="H7" s="76">
        <v>0</v>
      </c>
      <c r="I7" s="42">
        <f t="shared" ref="I7:I8" si="2">IF(ISNUMBER(H7),G7*H7,"")</f>
        <v>0</v>
      </c>
      <c r="J7" s="73"/>
    </row>
    <row r="8" spans="1:15" x14ac:dyDescent="0.3">
      <c r="A8" s="12"/>
      <c r="B8" s="13"/>
      <c r="C8" s="39"/>
      <c r="D8" s="79" t="s">
        <v>65</v>
      </c>
      <c r="E8" s="80"/>
      <c r="F8" s="40">
        <v>11.9</v>
      </c>
      <c r="G8" s="50">
        <f>F8*0.5</f>
        <v>5.95</v>
      </c>
      <c r="H8" s="76">
        <v>0</v>
      </c>
      <c r="I8" s="42">
        <f t="shared" si="2"/>
        <v>0</v>
      </c>
      <c r="J8" s="73"/>
    </row>
    <row r="9" spans="1:15" x14ac:dyDescent="0.3">
      <c r="A9" s="12"/>
      <c r="B9" s="13"/>
      <c r="C9" s="39"/>
      <c r="D9" s="79" t="s">
        <v>66</v>
      </c>
      <c r="E9" s="101"/>
      <c r="F9" s="40">
        <v>6.9</v>
      </c>
      <c r="G9" s="50">
        <f>F9*0.6</f>
        <v>4.1399999999999997</v>
      </c>
      <c r="H9" s="76">
        <v>0</v>
      </c>
      <c r="I9" s="42">
        <f t="shared" ref="I9" si="3">IF(ISNUMBER(H9),G9*H9,"")</f>
        <v>0</v>
      </c>
      <c r="J9" s="73"/>
    </row>
    <row r="10" spans="1:15" ht="8.25" customHeight="1" x14ac:dyDescent="0.3">
      <c r="A10" s="12"/>
      <c r="B10" s="13"/>
      <c r="C10" s="39"/>
      <c r="D10" s="43"/>
      <c r="E10" s="20"/>
      <c r="F10" s="44"/>
      <c r="G10" s="120"/>
      <c r="H10" s="77"/>
      <c r="I10" s="44"/>
      <c r="J10" s="73"/>
    </row>
    <row r="11" spans="1:15" x14ac:dyDescent="0.3">
      <c r="A11" s="12"/>
      <c r="B11" s="13"/>
      <c r="C11" s="39"/>
      <c r="D11" s="81" t="s">
        <v>20</v>
      </c>
      <c r="E11" s="82"/>
      <c r="F11" s="40">
        <v>21.9</v>
      </c>
      <c r="G11" s="50">
        <f t="shared" si="0"/>
        <v>13.139999999999999</v>
      </c>
      <c r="H11" s="76">
        <v>0</v>
      </c>
      <c r="I11" s="42">
        <f t="shared" si="1"/>
        <v>0</v>
      </c>
      <c r="J11" s="73"/>
    </row>
    <row r="12" spans="1:15" x14ac:dyDescent="0.3">
      <c r="A12" s="12"/>
      <c r="B12" s="13"/>
      <c r="C12" s="39"/>
      <c r="D12" s="83" t="s">
        <v>21</v>
      </c>
      <c r="E12" s="84"/>
      <c r="F12" s="40">
        <v>59.9</v>
      </c>
      <c r="G12" s="50">
        <f t="shared" si="0"/>
        <v>35.94</v>
      </c>
      <c r="H12" s="76">
        <v>0</v>
      </c>
      <c r="I12" s="42">
        <f t="shared" si="1"/>
        <v>0</v>
      </c>
      <c r="J12" s="73"/>
    </row>
    <row r="13" spans="1:15" x14ac:dyDescent="0.3">
      <c r="A13" s="12"/>
      <c r="B13" s="13"/>
      <c r="C13" s="39"/>
      <c r="D13" s="81" t="s">
        <v>22</v>
      </c>
      <c r="E13" s="82"/>
      <c r="F13" s="40">
        <v>11.9</v>
      </c>
      <c r="G13" s="50">
        <f t="shared" si="0"/>
        <v>7.14</v>
      </c>
      <c r="H13" s="76">
        <v>0</v>
      </c>
      <c r="I13" s="42">
        <f t="shared" si="1"/>
        <v>0</v>
      </c>
      <c r="J13" s="73"/>
    </row>
    <row r="14" spans="1:15" x14ac:dyDescent="0.3">
      <c r="A14" s="13"/>
      <c r="B14" s="13"/>
      <c r="C14" s="39"/>
      <c r="D14" s="83" t="s">
        <v>23</v>
      </c>
      <c r="E14" s="84"/>
      <c r="F14" s="40">
        <v>8.9</v>
      </c>
      <c r="G14" s="50">
        <f>F14*0.5</f>
        <v>4.45</v>
      </c>
      <c r="H14" s="76">
        <v>0</v>
      </c>
      <c r="I14" s="42">
        <f t="shared" si="1"/>
        <v>0</v>
      </c>
      <c r="J14" s="73"/>
    </row>
    <row r="15" spans="1:15" x14ac:dyDescent="0.3">
      <c r="A15" s="12"/>
      <c r="B15" s="13"/>
      <c r="C15" s="39"/>
      <c r="D15" s="81" t="s">
        <v>57</v>
      </c>
      <c r="E15" s="82"/>
      <c r="F15" s="40">
        <v>12.9</v>
      </c>
      <c r="G15" s="50">
        <f>F15*0.3</f>
        <v>3.87</v>
      </c>
      <c r="H15" s="76">
        <v>0</v>
      </c>
      <c r="I15" s="42">
        <f t="shared" si="1"/>
        <v>0</v>
      </c>
      <c r="J15" s="73"/>
    </row>
    <row r="16" spans="1:15" x14ac:dyDescent="0.3">
      <c r="A16" s="13"/>
      <c r="B16" s="12"/>
      <c r="C16" s="45"/>
      <c r="D16" s="81" t="s">
        <v>24</v>
      </c>
      <c r="E16" s="82"/>
      <c r="F16" s="40">
        <v>4.9000000000000004</v>
      </c>
      <c r="G16" s="50">
        <f>F16*0.3</f>
        <v>1.47</v>
      </c>
      <c r="H16" s="76">
        <v>0</v>
      </c>
      <c r="I16" s="42">
        <f t="shared" si="1"/>
        <v>0</v>
      </c>
      <c r="J16" s="73"/>
    </row>
    <row r="17" spans="1:10" ht="8.25" customHeight="1" x14ac:dyDescent="0.3">
      <c r="B17" s="14"/>
      <c r="C17" s="46"/>
      <c r="D17" s="47"/>
      <c r="E17" s="20"/>
      <c r="F17" s="48"/>
      <c r="G17" s="50"/>
      <c r="H17" s="77"/>
      <c r="I17" s="44"/>
      <c r="J17" s="73"/>
    </row>
    <row r="18" spans="1:10" x14ac:dyDescent="0.3">
      <c r="A18" s="12"/>
      <c r="B18" s="13"/>
      <c r="C18" s="39"/>
      <c r="D18" s="89" t="s">
        <v>25</v>
      </c>
      <c r="E18" s="90"/>
      <c r="F18" s="40">
        <v>54.9</v>
      </c>
      <c r="G18" s="50">
        <f>F18*0.4</f>
        <v>21.96</v>
      </c>
      <c r="H18" s="76">
        <v>0</v>
      </c>
      <c r="I18" s="42">
        <f t="shared" ref="I18" si="4">IF(ISNUMBER(H18),G18*H18,"")</f>
        <v>0</v>
      </c>
      <c r="J18" s="73"/>
    </row>
    <row r="19" spans="1:10" x14ac:dyDescent="0.3">
      <c r="A19" s="12"/>
      <c r="B19" s="13"/>
      <c r="C19" s="39"/>
      <c r="D19" s="91" t="s">
        <v>26</v>
      </c>
      <c r="E19" s="92"/>
      <c r="F19" s="40">
        <v>9.9</v>
      </c>
      <c r="G19" s="50">
        <f>F19*0.5</f>
        <v>4.95</v>
      </c>
      <c r="H19" s="76">
        <v>0</v>
      </c>
      <c r="I19" s="42">
        <f t="shared" si="1"/>
        <v>0</v>
      </c>
      <c r="J19" s="73"/>
    </row>
    <row r="20" spans="1:10" x14ac:dyDescent="0.3">
      <c r="A20" s="13"/>
      <c r="B20" s="13"/>
      <c r="C20" s="39"/>
      <c r="D20" s="89" t="s">
        <v>27</v>
      </c>
      <c r="E20" s="90"/>
      <c r="F20" s="40">
        <v>8.5</v>
      </c>
      <c r="G20" s="50">
        <f>F20*0.5</f>
        <v>4.25</v>
      </c>
      <c r="H20" s="76">
        <v>0</v>
      </c>
      <c r="I20" s="42">
        <f t="shared" si="1"/>
        <v>0</v>
      </c>
      <c r="J20" s="73"/>
    </row>
    <row r="21" spans="1:10" x14ac:dyDescent="0.3">
      <c r="A21" s="12"/>
      <c r="B21" s="13"/>
      <c r="C21" s="39"/>
      <c r="D21" s="89" t="s">
        <v>28</v>
      </c>
      <c r="E21" s="90"/>
      <c r="F21" s="40">
        <v>9</v>
      </c>
      <c r="G21" s="50">
        <f>F21*0.4</f>
        <v>3.6</v>
      </c>
      <c r="H21" s="76">
        <v>0</v>
      </c>
      <c r="I21" s="42">
        <f t="shared" si="1"/>
        <v>0</v>
      </c>
      <c r="J21" s="73"/>
    </row>
    <row r="22" spans="1:10" ht="9" customHeight="1" x14ac:dyDescent="0.3">
      <c r="A22" s="12"/>
      <c r="B22" s="13"/>
      <c r="C22" s="39"/>
      <c r="D22" s="43"/>
      <c r="E22" s="20"/>
      <c r="F22" s="49"/>
      <c r="G22" s="50"/>
      <c r="H22" s="77"/>
      <c r="I22" s="44"/>
      <c r="J22" s="73"/>
    </row>
    <row r="23" spans="1:10" x14ac:dyDescent="0.3">
      <c r="A23" s="12"/>
      <c r="B23" s="13"/>
      <c r="C23" s="39"/>
      <c r="D23" s="85" t="s">
        <v>29</v>
      </c>
      <c r="E23" s="86"/>
      <c r="F23" s="40">
        <v>24.9</v>
      </c>
      <c r="G23" s="50">
        <f t="shared" si="0"/>
        <v>14.939999999999998</v>
      </c>
      <c r="H23" s="76">
        <v>0</v>
      </c>
      <c r="I23" s="42">
        <f t="shared" si="1"/>
        <v>0</v>
      </c>
      <c r="J23" s="73"/>
    </row>
    <row r="24" spans="1:10" x14ac:dyDescent="0.3">
      <c r="A24" s="12"/>
      <c r="B24" s="13"/>
      <c r="C24" s="39"/>
      <c r="D24" s="87" t="s">
        <v>30</v>
      </c>
      <c r="E24" s="88"/>
      <c r="F24" s="40">
        <v>54.9</v>
      </c>
      <c r="G24" s="50">
        <f t="shared" si="0"/>
        <v>32.94</v>
      </c>
      <c r="H24" s="76">
        <v>0</v>
      </c>
      <c r="I24" s="42">
        <f t="shared" si="1"/>
        <v>0</v>
      </c>
      <c r="J24" s="73"/>
    </row>
    <row r="25" spans="1:10" x14ac:dyDescent="0.3">
      <c r="A25" s="12"/>
      <c r="B25" s="13"/>
      <c r="C25" s="39"/>
      <c r="D25" s="85" t="s">
        <v>31</v>
      </c>
      <c r="E25" s="86"/>
      <c r="F25" s="40">
        <v>8.9</v>
      </c>
      <c r="G25" s="50">
        <f t="shared" si="0"/>
        <v>5.34</v>
      </c>
      <c r="H25" s="76">
        <v>0</v>
      </c>
      <c r="I25" s="42">
        <f t="shared" si="1"/>
        <v>0</v>
      </c>
      <c r="J25" s="73"/>
    </row>
    <row r="26" spans="1:10" x14ac:dyDescent="0.3">
      <c r="A26" s="13"/>
      <c r="B26" s="13"/>
      <c r="C26" s="39"/>
      <c r="D26" s="87" t="s">
        <v>32</v>
      </c>
      <c r="E26" s="88"/>
      <c r="F26" s="40">
        <v>9.9</v>
      </c>
      <c r="G26" s="50">
        <f t="shared" si="0"/>
        <v>5.94</v>
      </c>
      <c r="H26" s="76">
        <v>0</v>
      </c>
      <c r="I26" s="42">
        <f t="shared" si="1"/>
        <v>0</v>
      </c>
      <c r="J26" s="73"/>
    </row>
    <row r="27" spans="1:10" x14ac:dyDescent="0.3">
      <c r="A27" s="13"/>
      <c r="B27" s="12"/>
      <c r="C27" s="45"/>
      <c r="D27" s="85" t="s">
        <v>34</v>
      </c>
      <c r="E27" s="86"/>
      <c r="F27" s="40">
        <v>6.9</v>
      </c>
      <c r="G27" s="50">
        <f t="shared" si="0"/>
        <v>4.1399999999999997</v>
      </c>
      <c r="H27" s="76">
        <v>0</v>
      </c>
      <c r="I27" s="42">
        <f t="shared" si="1"/>
        <v>0</v>
      </c>
      <c r="J27" s="73"/>
    </row>
    <row r="28" spans="1:10" ht="6.75" customHeight="1" x14ac:dyDescent="0.3">
      <c r="A28" s="13"/>
      <c r="B28" s="12"/>
      <c r="C28" s="45"/>
      <c r="D28" s="43"/>
      <c r="E28" s="20"/>
      <c r="F28" s="49"/>
      <c r="G28" s="50"/>
      <c r="H28" s="77"/>
      <c r="I28" s="44"/>
      <c r="J28" s="73"/>
    </row>
    <row r="29" spans="1:10" x14ac:dyDescent="0.3">
      <c r="A29" s="12"/>
      <c r="B29" s="13"/>
      <c r="C29" s="39"/>
      <c r="D29" s="93" t="s">
        <v>33</v>
      </c>
      <c r="E29" s="94"/>
      <c r="F29" s="40">
        <v>54.9</v>
      </c>
      <c r="G29" s="50">
        <f>F29*0.3</f>
        <v>16.47</v>
      </c>
      <c r="H29" s="76">
        <v>0</v>
      </c>
      <c r="I29" s="42">
        <f t="shared" si="1"/>
        <v>0</v>
      </c>
      <c r="J29" s="73"/>
    </row>
    <row r="30" spans="1:10" x14ac:dyDescent="0.3">
      <c r="A30" s="13"/>
      <c r="B30" s="13"/>
      <c r="C30" s="39"/>
      <c r="D30" s="93" t="s">
        <v>35</v>
      </c>
      <c r="E30" s="94"/>
      <c r="F30" s="40">
        <v>8.9</v>
      </c>
      <c r="G30" s="50">
        <f t="shared" si="0"/>
        <v>5.34</v>
      </c>
      <c r="H30" s="76">
        <v>0</v>
      </c>
      <c r="I30" s="42">
        <f t="shared" si="1"/>
        <v>0</v>
      </c>
      <c r="J30" s="73"/>
    </row>
    <row r="31" spans="1:10" x14ac:dyDescent="0.3">
      <c r="A31" s="12"/>
      <c r="B31" s="13"/>
      <c r="C31" s="39"/>
      <c r="D31" s="95" t="s">
        <v>36</v>
      </c>
      <c r="E31" s="96"/>
      <c r="F31" s="40">
        <v>8.5</v>
      </c>
      <c r="G31" s="50">
        <f>F31*0.5</f>
        <v>4.25</v>
      </c>
      <c r="H31" s="76">
        <v>0</v>
      </c>
      <c r="I31" s="42">
        <f t="shared" si="1"/>
        <v>0</v>
      </c>
      <c r="J31" s="73"/>
    </row>
    <row r="32" spans="1:10" x14ac:dyDescent="0.3">
      <c r="A32" s="12"/>
      <c r="B32" s="13"/>
      <c r="C32" s="39"/>
      <c r="D32" s="93" t="s">
        <v>37</v>
      </c>
      <c r="E32" s="94"/>
      <c r="F32" s="40">
        <v>9</v>
      </c>
      <c r="G32" s="50">
        <f t="shared" si="0"/>
        <v>5.3999999999999995</v>
      </c>
      <c r="H32" s="76">
        <v>0</v>
      </c>
      <c r="I32" s="42">
        <f t="shared" si="1"/>
        <v>0</v>
      </c>
      <c r="J32" s="73"/>
    </row>
    <row r="33" spans="1:15" ht="8.25" customHeight="1" x14ac:dyDescent="0.3">
      <c r="A33" s="13"/>
      <c r="B33" s="12"/>
      <c r="C33" s="45"/>
      <c r="D33" s="43"/>
      <c r="E33" s="20"/>
      <c r="F33" s="49"/>
      <c r="G33" s="50"/>
      <c r="H33" s="77"/>
      <c r="I33" s="44"/>
      <c r="J33" s="73"/>
    </row>
    <row r="34" spans="1:15" x14ac:dyDescent="0.3">
      <c r="A34" s="12"/>
      <c r="B34" s="13"/>
      <c r="C34" s="39"/>
      <c r="D34" s="97" t="s">
        <v>39</v>
      </c>
      <c r="E34" s="98"/>
      <c r="F34" s="40">
        <v>24.9</v>
      </c>
      <c r="G34" s="50">
        <f t="shared" si="0"/>
        <v>14.939999999999998</v>
      </c>
      <c r="H34" s="76">
        <v>0</v>
      </c>
      <c r="I34" s="42">
        <f t="shared" si="1"/>
        <v>0</v>
      </c>
      <c r="J34" s="73"/>
    </row>
    <row r="35" spans="1:15" x14ac:dyDescent="0.3">
      <c r="A35" s="12"/>
      <c r="B35" s="13"/>
      <c r="C35" s="39"/>
      <c r="D35" s="99" t="s">
        <v>40</v>
      </c>
      <c r="E35" s="100"/>
      <c r="F35" s="40">
        <v>11.9</v>
      </c>
      <c r="G35" s="50">
        <f t="shared" si="0"/>
        <v>7.14</v>
      </c>
      <c r="H35" s="76">
        <v>0</v>
      </c>
      <c r="I35" s="42">
        <f t="shared" si="1"/>
        <v>0</v>
      </c>
      <c r="J35" s="73"/>
    </row>
    <row r="36" spans="1:15" x14ac:dyDescent="0.3">
      <c r="A36" s="13"/>
      <c r="B36" s="13"/>
      <c r="C36" s="39"/>
      <c r="D36" s="97" t="s">
        <v>38</v>
      </c>
      <c r="E36" s="98"/>
      <c r="F36" s="40">
        <v>9</v>
      </c>
      <c r="G36" s="50">
        <f t="shared" si="0"/>
        <v>5.3999999999999995</v>
      </c>
      <c r="H36" s="76">
        <v>0</v>
      </c>
      <c r="I36" s="42">
        <f t="shared" si="1"/>
        <v>0</v>
      </c>
      <c r="J36" s="73"/>
    </row>
    <row r="37" spans="1:15" ht="9" customHeight="1" x14ac:dyDescent="0.3">
      <c r="A37" s="12"/>
      <c r="B37" s="13"/>
      <c r="C37" s="39"/>
      <c r="D37" s="43"/>
      <c r="E37" s="20"/>
      <c r="F37" s="49"/>
      <c r="G37" s="50"/>
      <c r="H37" s="77"/>
      <c r="I37" s="44"/>
      <c r="J37" s="73"/>
      <c r="N37" s="18"/>
    </row>
    <row r="38" spans="1:15" x14ac:dyDescent="0.3">
      <c r="A38" s="13"/>
      <c r="B38" s="12"/>
      <c r="C38" s="45"/>
      <c r="D38" s="31" t="s">
        <v>50</v>
      </c>
      <c r="E38" s="78"/>
      <c r="F38" s="40">
        <v>6.9</v>
      </c>
      <c r="G38" s="50">
        <f>F38*0.6</f>
        <v>4.1399999999999997</v>
      </c>
      <c r="H38" s="76">
        <v>0</v>
      </c>
      <c r="I38" s="42">
        <f>IF(ISNUMBER(H38),G38*H38,"")</f>
        <v>0</v>
      </c>
      <c r="J38" s="73"/>
    </row>
    <row r="39" spans="1:15" x14ac:dyDescent="0.3">
      <c r="A39" s="12"/>
      <c r="B39" s="13"/>
      <c r="C39" s="39"/>
      <c r="D39" s="31" t="s">
        <v>46</v>
      </c>
      <c r="E39" s="78"/>
      <c r="F39" s="40">
        <v>9.9</v>
      </c>
      <c r="G39" s="50">
        <f>F39*0.6</f>
        <v>5.94</v>
      </c>
      <c r="H39" s="76">
        <v>0</v>
      </c>
      <c r="I39" s="42">
        <f>IF(ISNUMBER(H39),G39*H39,"")</f>
        <v>0</v>
      </c>
      <c r="J39" s="73"/>
    </row>
    <row r="40" spans="1:15" x14ac:dyDescent="0.3">
      <c r="A40" s="13"/>
      <c r="B40" s="12"/>
      <c r="C40" s="45"/>
      <c r="D40" s="31" t="s">
        <v>45</v>
      </c>
      <c r="E40" s="78"/>
      <c r="F40" s="40">
        <v>6.9</v>
      </c>
      <c r="G40" s="50">
        <f>F40*0.6</f>
        <v>4.1399999999999997</v>
      </c>
      <c r="H40" s="76">
        <v>0</v>
      </c>
      <c r="I40" s="42">
        <f>IF(ISNUMBER(H40),G40*H40,"")</f>
        <v>0</v>
      </c>
      <c r="J40" s="73"/>
    </row>
    <row r="41" spans="1:15" x14ac:dyDescent="0.3">
      <c r="A41" s="12"/>
      <c r="B41" s="13"/>
      <c r="C41" s="39"/>
      <c r="D41" s="31" t="s">
        <v>47</v>
      </c>
      <c r="E41" s="78"/>
      <c r="F41" s="40">
        <v>24.9</v>
      </c>
      <c r="G41" s="50">
        <f>F41*0.5</f>
        <v>12.45</v>
      </c>
      <c r="H41" s="76">
        <v>0</v>
      </c>
      <c r="I41" s="42">
        <f>IF(ISNUMBER(H41),G41*H41,"")</f>
        <v>0</v>
      </c>
      <c r="J41" s="73"/>
    </row>
    <row r="42" spans="1:15" x14ac:dyDescent="0.3">
      <c r="A42" s="12"/>
      <c r="B42" s="13"/>
      <c r="C42" s="39"/>
      <c r="D42" s="31" t="s">
        <v>43</v>
      </c>
      <c r="E42" s="78"/>
      <c r="F42" s="40">
        <v>10.9</v>
      </c>
      <c r="G42" s="50">
        <f t="shared" si="0"/>
        <v>6.54</v>
      </c>
      <c r="H42" s="76">
        <v>0</v>
      </c>
      <c r="I42" s="42">
        <f t="shared" si="1"/>
        <v>0</v>
      </c>
      <c r="J42" s="73"/>
      <c r="N42" s="19" t="s">
        <v>60</v>
      </c>
      <c r="O42" s="18">
        <v>4.9000000000000004</v>
      </c>
    </row>
    <row r="43" spans="1:15" x14ac:dyDescent="0.3">
      <c r="A43" s="13"/>
      <c r="B43" s="12"/>
      <c r="C43" s="45"/>
      <c r="D43" s="31" t="s">
        <v>42</v>
      </c>
      <c r="E43" s="78"/>
      <c r="F43" s="40">
        <v>7.9</v>
      </c>
      <c r="G43" s="50">
        <f>F43*0.4</f>
        <v>3.16</v>
      </c>
      <c r="H43" s="76">
        <v>0</v>
      </c>
      <c r="I43" s="42">
        <f t="shared" si="1"/>
        <v>0</v>
      </c>
      <c r="J43" s="73"/>
      <c r="N43" s="19" t="s">
        <v>67</v>
      </c>
      <c r="O43" s="18">
        <v>4.9000000000000004</v>
      </c>
    </row>
    <row r="44" spans="1:15" x14ac:dyDescent="0.3">
      <c r="A44" s="13"/>
      <c r="B44" s="13"/>
      <c r="C44" s="39"/>
      <c r="D44" s="31" t="s">
        <v>41</v>
      </c>
      <c r="E44" s="78"/>
      <c r="F44" s="40">
        <v>7.9</v>
      </c>
      <c r="G44" s="50">
        <f>F44*0.4</f>
        <v>3.16</v>
      </c>
      <c r="H44" s="76">
        <v>0</v>
      </c>
      <c r="I44" s="42">
        <f t="shared" si="1"/>
        <v>0</v>
      </c>
      <c r="J44" s="73"/>
      <c r="N44" s="109">
        <v>2</v>
      </c>
    </row>
    <row r="45" spans="1:15" x14ac:dyDescent="0.3">
      <c r="A45" s="13"/>
      <c r="B45" s="12"/>
      <c r="C45" s="45"/>
      <c r="D45" s="31" t="s">
        <v>44</v>
      </c>
      <c r="E45" s="78"/>
      <c r="F45" s="40">
        <v>6.9</v>
      </c>
      <c r="G45" s="50">
        <f>F45*0.5</f>
        <v>3.45</v>
      </c>
      <c r="H45" s="76">
        <v>0</v>
      </c>
      <c r="I45" s="42">
        <f t="shared" si="1"/>
        <v>0</v>
      </c>
      <c r="J45" s="73"/>
    </row>
    <row r="46" spans="1:15" x14ac:dyDescent="0.3">
      <c r="A46" s="13"/>
      <c r="B46" s="13"/>
      <c r="C46" s="39"/>
      <c r="D46" s="31" t="s">
        <v>48</v>
      </c>
      <c r="E46" s="78"/>
      <c r="F46" s="40">
        <v>7.9</v>
      </c>
      <c r="G46" s="50">
        <f>F46*0.4</f>
        <v>3.16</v>
      </c>
      <c r="H46" s="76">
        <v>0</v>
      </c>
      <c r="I46" s="42">
        <f t="shared" ref="I46:I49" si="5">IF(ISNUMBER(H46),G46*H46,"")</f>
        <v>0</v>
      </c>
      <c r="J46" s="73"/>
      <c r="O46" t="s">
        <v>17</v>
      </c>
    </row>
    <row r="47" spans="1:15" x14ac:dyDescent="0.3">
      <c r="A47" s="13"/>
      <c r="B47" s="12"/>
      <c r="C47" s="45"/>
      <c r="D47" s="31" t="s">
        <v>49</v>
      </c>
      <c r="E47" s="78"/>
      <c r="F47" s="40">
        <v>7.9</v>
      </c>
      <c r="G47" s="50">
        <f>F47*0.4</f>
        <v>3.16</v>
      </c>
      <c r="H47" s="76">
        <v>0</v>
      </c>
      <c r="I47" s="42">
        <f t="shared" si="5"/>
        <v>0</v>
      </c>
      <c r="J47" s="73"/>
      <c r="O47" s="18">
        <v>100</v>
      </c>
    </row>
    <row r="48" spans="1:15" x14ac:dyDescent="0.3">
      <c r="A48" s="12"/>
      <c r="B48" s="13"/>
      <c r="C48" s="39"/>
      <c r="D48" s="31" t="s">
        <v>73</v>
      </c>
      <c r="E48" s="78"/>
      <c r="F48" s="40">
        <v>8.9</v>
      </c>
      <c r="G48" s="50">
        <f>F48*0.4</f>
        <v>3.5600000000000005</v>
      </c>
      <c r="H48" s="76">
        <v>0</v>
      </c>
      <c r="I48" s="42">
        <f t="shared" si="5"/>
        <v>0</v>
      </c>
      <c r="J48" s="73"/>
    </row>
    <row r="49" spans="1:10" x14ac:dyDescent="0.3">
      <c r="A49" s="13"/>
      <c r="B49" s="13"/>
      <c r="C49" s="39"/>
      <c r="D49" s="31" t="s">
        <v>74</v>
      </c>
      <c r="E49" s="78"/>
      <c r="F49" s="40">
        <v>8.9</v>
      </c>
      <c r="G49" s="50">
        <f>F49*0.4</f>
        <v>3.5600000000000005</v>
      </c>
      <c r="H49" s="76">
        <v>0</v>
      </c>
      <c r="I49" s="42">
        <f t="shared" si="5"/>
        <v>0</v>
      </c>
      <c r="J49" s="73"/>
    </row>
    <row r="50" spans="1:10" ht="6.75" customHeight="1" x14ac:dyDescent="0.3">
      <c r="B50" s="14"/>
      <c r="C50" s="46"/>
      <c r="D50" s="47"/>
      <c r="E50" s="20"/>
      <c r="F50" s="48"/>
      <c r="G50" s="41"/>
      <c r="H50" s="77"/>
      <c r="I50" s="44"/>
      <c r="J50" s="73"/>
    </row>
    <row r="51" spans="1:10" x14ac:dyDescent="0.3">
      <c r="A51" s="12"/>
      <c r="B51" s="13"/>
      <c r="C51" s="39"/>
      <c r="D51" s="102" t="s">
        <v>51</v>
      </c>
      <c r="E51" s="103"/>
      <c r="F51" s="40">
        <v>15.9</v>
      </c>
      <c r="G51" s="50">
        <f t="shared" ref="G51:G56" si="6">F51*0.6</f>
        <v>9.5399999999999991</v>
      </c>
      <c r="H51" s="76">
        <v>0</v>
      </c>
      <c r="I51" s="42">
        <f t="shared" ref="I51:I56" si="7">IF(ISNUMBER(H51),G51*H51,"")</f>
        <v>0</v>
      </c>
      <c r="J51" s="73"/>
    </row>
    <row r="52" spans="1:10" x14ac:dyDescent="0.3">
      <c r="A52" s="12"/>
      <c r="B52" s="13"/>
      <c r="C52" s="39"/>
      <c r="D52" s="102" t="s">
        <v>52</v>
      </c>
      <c r="E52" s="103"/>
      <c r="F52" s="40">
        <v>15.9</v>
      </c>
      <c r="G52" s="50">
        <f t="shared" si="6"/>
        <v>9.5399999999999991</v>
      </c>
      <c r="H52" s="76">
        <v>0</v>
      </c>
      <c r="I52" s="42">
        <f t="shared" si="7"/>
        <v>0</v>
      </c>
      <c r="J52" s="73"/>
    </row>
    <row r="53" spans="1:10" x14ac:dyDescent="0.3">
      <c r="A53" s="12"/>
      <c r="B53" s="13"/>
      <c r="C53" s="39"/>
      <c r="D53" s="102" t="s">
        <v>53</v>
      </c>
      <c r="E53" s="103"/>
      <c r="F53" s="40">
        <v>15.9</v>
      </c>
      <c r="G53" s="50">
        <f t="shared" si="6"/>
        <v>9.5399999999999991</v>
      </c>
      <c r="H53" s="76">
        <v>0</v>
      </c>
      <c r="I53" s="42">
        <f t="shared" si="7"/>
        <v>0</v>
      </c>
      <c r="J53" s="73"/>
    </row>
    <row r="54" spans="1:10" x14ac:dyDescent="0.3">
      <c r="A54" s="12"/>
      <c r="B54" s="13"/>
      <c r="C54" s="39"/>
      <c r="D54" s="104" t="s">
        <v>54</v>
      </c>
      <c r="E54" s="105"/>
      <c r="F54" s="40">
        <v>15.9</v>
      </c>
      <c r="G54" s="50">
        <f t="shared" si="6"/>
        <v>9.5399999999999991</v>
      </c>
      <c r="H54" s="76">
        <v>0</v>
      </c>
      <c r="I54" s="42">
        <f t="shared" si="7"/>
        <v>0</v>
      </c>
      <c r="J54" s="73"/>
    </row>
    <row r="55" spans="1:10" x14ac:dyDescent="0.3">
      <c r="A55" s="12"/>
      <c r="B55" s="13"/>
      <c r="C55" s="39"/>
      <c r="D55" s="106" t="s">
        <v>55</v>
      </c>
      <c r="E55" s="103"/>
      <c r="F55" s="51">
        <v>15.9</v>
      </c>
      <c r="G55" s="50">
        <f t="shared" si="6"/>
        <v>9.5399999999999991</v>
      </c>
      <c r="H55" s="76">
        <v>0</v>
      </c>
      <c r="I55" s="42">
        <f t="shared" si="7"/>
        <v>0</v>
      </c>
      <c r="J55" s="73"/>
    </row>
    <row r="56" spans="1:10" x14ac:dyDescent="0.3">
      <c r="A56" s="12"/>
      <c r="B56" s="13"/>
      <c r="C56" s="39"/>
      <c r="D56" s="107" t="s">
        <v>56</v>
      </c>
      <c r="E56" s="108"/>
      <c r="F56" s="40">
        <v>15.9</v>
      </c>
      <c r="G56" s="50">
        <f t="shared" si="6"/>
        <v>9.5399999999999991</v>
      </c>
      <c r="H56" s="76">
        <v>0</v>
      </c>
      <c r="I56" s="42">
        <f t="shared" si="7"/>
        <v>0</v>
      </c>
      <c r="J56" s="73"/>
    </row>
    <row r="57" spans="1:10" ht="6.75" customHeight="1" x14ac:dyDescent="0.3">
      <c r="A57" s="12"/>
      <c r="B57" s="13"/>
      <c r="C57" s="39"/>
      <c r="D57" s="47"/>
      <c r="E57" s="20"/>
      <c r="F57" s="48"/>
      <c r="G57" s="41"/>
      <c r="H57" s="77"/>
      <c r="I57" s="44"/>
      <c r="J57" s="73"/>
    </row>
    <row r="58" spans="1:10" x14ac:dyDescent="0.3">
      <c r="A58" s="13"/>
      <c r="B58" s="13"/>
      <c r="C58" s="39"/>
      <c r="D58" s="79" t="s">
        <v>18</v>
      </c>
      <c r="E58" s="80"/>
      <c r="F58" s="40">
        <v>5.9</v>
      </c>
      <c r="G58" s="50">
        <f>F58*0.4</f>
        <v>2.3600000000000003</v>
      </c>
      <c r="H58" s="76">
        <v>0</v>
      </c>
      <c r="I58" s="42">
        <f>IF(ISNUMBER(H58),G58*H58,"")</f>
        <v>0</v>
      </c>
      <c r="J58" s="73"/>
    </row>
    <row r="59" spans="1:10" x14ac:dyDescent="0.3">
      <c r="A59" s="13"/>
      <c r="B59" s="13"/>
      <c r="C59" s="39"/>
      <c r="D59" s="79" t="s">
        <v>0</v>
      </c>
      <c r="E59" s="80"/>
      <c r="F59" s="40">
        <v>5.9</v>
      </c>
      <c r="G59" s="50">
        <f t="shared" ref="G59:G61" si="8">F59*0.4</f>
        <v>2.3600000000000003</v>
      </c>
      <c r="H59" s="76">
        <v>0</v>
      </c>
      <c r="I59" s="42">
        <f>IF(ISNUMBER(H59),G59*H59,"")</f>
        <v>0</v>
      </c>
      <c r="J59" s="73"/>
    </row>
    <row r="60" spans="1:10" x14ac:dyDescent="0.3">
      <c r="A60" s="13"/>
      <c r="B60" s="12"/>
      <c r="C60" s="45"/>
      <c r="D60" s="79" t="s">
        <v>1</v>
      </c>
      <c r="E60" s="80"/>
      <c r="F60" s="40">
        <v>5.9</v>
      </c>
      <c r="G60" s="50">
        <f t="shared" si="8"/>
        <v>2.3600000000000003</v>
      </c>
      <c r="H60" s="76">
        <v>0</v>
      </c>
      <c r="I60" s="42">
        <f>IF(ISNUMBER(H60),G60*H60,"")</f>
        <v>0</v>
      </c>
      <c r="J60" s="73"/>
    </row>
    <row r="61" spans="1:10" x14ac:dyDescent="0.3">
      <c r="A61" s="13"/>
      <c r="B61" s="13"/>
      <c r="C61" s="39"/>
      <c r="D61" s="79" t="s">
        <v>2</v>
      </c>
      <c r="E61" s="80"/>
      <c r="F61" s="40">
        <v>5.9</v>
      </c>
      <c r="G61" s="50">
        <f t="shared" si="8"/>
        <v>2.3600000000000003</v>
      </c>
      <c r="H61" s="76">
        <v>0</v>
      </c>
      <c r="I61" s="42">
        <f>IF(ISNUMBER(H61),G61*H61,"")</f>
        <v>0</v>
      </c>
      <c r="J61" s="73"/>
    </row>
    <row r="62" spans="1:10" ht="9" customHeight="1" x14ac:dyDescent="0.3">
      <c r="C62" s="52"/>
      <c r="D62" s="20"/>
      <c r="E62" s="20"/>
      <c r="F62" s="25"/>
      <c r="G62" s="26"/>
      <c r="H62" s="27"/>
      <c r="I62" s="27"/>
      <c r="J62" s="74"/>
    </row>
    <row r="63" spans="1:10" x14ac:dyDescent="0.3">
      <c r="C63" s="52"/>
      <c r="D63" s="21" t="s">
        <v>5</v>
      </c>
      <c r="E63" s="22"/>
      <c r="F63" s="23"/>
      <c r="G63" s="23"/>
      <c r="H63" s="24"/>
      <c r="I63" s="68" t="str">
        <f>IF(SUM(I6:I61)=0,"",SUM(I6:I61))</f>
        <v/>
      </c>
      <c r="J63" s="74"/>
    </row>
    <row r="64" spans="1:10" x14ac:dyDescent="0.3">
      <c r="C64" s="52"/>
      <c r="D64" s="21" t="s">
        <v>6</v>
      </c>
      <c r="E64" s="22"/>
      <c r="F64" s="23"/>
      <c r="G64" s="23"/>
      <c r="H64" s="24"/>
      <c r="I64" s="68" t="str">
        <f>IF(ISNUMBER(I63),IF(I63&gt;=O47,"zdarma",IF(N44=1,O42,O43))," ")</f>
        <v xml:space="preserve"> </v>
      </c>
      <c r="J64" s="53"/>
    </row>
    <row r="65" spans="3:10" ht="15.6" x14ac:dyDescent="0.3">
      <c r="C65" s="52"/>
      <c r="D65" s="21" t="s">
        <v>7</v>
      </c>
      <c r="E65" s="22"/>
      <c r="F65" s="23"/>
      <c r="G65" s="23"/>
      <c r="H65" s="24"/>
      <c r="I65" s="67" t="str">
        <f>IF(AND(ISNUMBER(I63),ISNUMBER(I64)),I63+I64,I63)</f>
        <v/>
      </c>
      <c r="J65" s="53"/>
    </row>
    <row r="66" spans="3:10" x14ac:dyDescent="0.3">
      <c r="C66" s="52"/>
      <c r="D66" s="20"/>
      <c r="E66" s="20"/>
      <c r="F66" s="25"/>
      <c r="G66" s="26"/>
      <c r="H66" s="27"/>
      <c r="I66" s="27"/>
      <c r="J66" s="53"/>
    </row>
    <row r="67" spans="3:10" x14ac:dyDescent="0.3">
      <c r="C67" s="52"/>
      <c r="D67" s="28" t="s">
        <v>13</v>
      </c>
      <c r="E67" s="29"/>
      <c r="F67" s="30" t="s">
        <v>9</v>
      </c>
      <c r="G67" s="127"/>
      <c r="H67" s="127"/>
      <c r="I67" s="127"/>
      <c r="J67" s="53"/>
    </row>
    <row r="68" spans="3:10" x14ac:dyDescent="0.3">
      <c r="C68" s="52"/>
      <c r="D68" s="28" t="s">
        <v>12</v>
      </c>
      <c r="E68" s="54"/>
      <c r="F68" s="55" t="s">
        <v>10</v>
      </c>
      <c r="G68" s="125"/>
      <c r="H68" s="125"/>
      <c r="I68" s="125"/>
      <c r="J68" s="53"/>
    </row>
    <row r="69" spans="3:10" x14ac:dyDescent="0.3">
      <c r="C69" s="52"/>
      <c r="D69" s="28" t="s">
        <v>14</v>
      </c>
      <c r="E69" s="54"/>
      <c r="F69" s="55" t="s">
        <v>11</v>
      </c>
      <c r="G69" s="125"/>
      <c r="H69" s="125"/>
      <c r="I69" s="125"/>
      <c r="J69" s="53"/>
    </row>
    <row r="70" spans="3:10" x14ac:dyDescent="0.3">
      <c r="C70" s="52"/>
      <c r="D70" s="36"/>
      <c r="E70" s="56"/>
      <c r="F70" s="56"/>
      <c r="G70" s="36"/>
      <c r="H70" s="126"/>
      <c r="I70" s="126"/>
      <c r="J70" s="53"/>
    </row>
    <row r="71" spans="3:10" x14ac:dyDescent="0.3">
      <c r="C71" s="52"/>
      <c r="D71" s="57" t="s">
        <v>8</v>
      </c>
      <c r="E71" s="58"/>
      <c r="F71" s="59"/>
      <c r="G71" s="60" t="s">
        <v>15</v>
      </c>
      <c r="H71" s="127"/>
      <c r="I71" s="127"/>
      <c r="J71" s="53"/>
    </row>
    <row r="72" spans="3:10" x14ac:dyDescent="0.3">
      <c r="C72" s="52"/>
      <c r="D72" s="20"/>
      <c r="E72" s="20"/>
      <c r="F72" s="25"/>
      <c r="G72" s="26"/>
      <c r="H72" s="27"/>
      <c r="I72" s="27"/>
      <c r="J72" s="53"/>
    </row>
    <row r="73" spans="3:10" x14ac:dyDescent="0.3">
      <c r="C73" s="52"/>
      <c r="D73" s="75" t="s">
        <v>61</v>
      </c>
      <c r="E73" s="20"/>
      <c r="F73" s="25"/>
      <c r="G73" s="26"/>
      <c r="H73" s="27"/>
      <c r="I73" s="27"/>
      <c r="J73" s="53"/>
    </row>
    <row r="74" spans="3:10" x14ac:dyDescent="0.3">
      <c r="C74" s="52"/>
      <c r="D74" s="75" t="s">
        <v>62</v>
      </c>
      <c r="E74" s="20"/>
      <c r="F74" s="25"/>
      <c r="G74" s="26"/>
      <c r="H74" s="27"/>
      <c r="I74" s="27"/>
      <c r="J74" s="53"/>
    </row>
    <row r="75" spans="3:10" x14ac:dyDescent="0.3">
      <c r="C75" s="52"/>
      <c r="D75" s="110" t="s">
        <v>68</v>
      </c>
      <c r="E75" s="47"/>
      <c r="F75" s="111"/>
      <c r="G75" s="112"/>
      <c r="H75" s="113"/>
      <c r="I75" s="27"/>
      <c r="J75" s="53"/>
    </row>
    <row r="76" spans="3:10" x14ac:dyDescent="0.3">
      <c r="C76" s="52"/>
      <c r="D76" s="110" t="s">
        <v>63</v>
      </c>
      <c r="E76" s="47"/>
      <c r="F76" s="111"/>
      <c r="G76" s="112"/>
      <c r="H76" s="113"/>
      <c r="I76" s="27"/>
      <c r="J76" s="53"/>
    </row>
    <row r="77" spans="3:10" x14ac:dyDescent="0.3">
      <c r="C77" s="52"/>
      <c r="D77" s="110" t="s">
        <v>16</v>
      </c>
      <c r="E77" s="47"/>
      <c r="F77" s="111"/>
      <c r="G77" s="112"/>
      <c r="H77" s="113"/>
      <c r="I77" s="27"/>
      <c r="J77" s="53"/>
    </row>
    <row r="78" spans="3:10" ht="15" thickBot="1" x14ac:dyDescent="0.35">
      <c r="C78" s="61"/>
      <c r="D78" s="114" t="s">
        <v>69</v>
      </c>
      <c r="E78" s="115"/>
      <c r="F78" s="116"/>
      <c r="G78" s="117"/>
      <c r="H78" s="118"/>
      <c r="I78" s="62"/>
      <c r="J78" s="63"/>
    </row>
  </sheetData>
  <mergeCells count="7">
    <mergeCell ref="E2:I2"/>
    <mergeCell ref="E4:I4"/>
    <mergeCell ref="G69:I69"/>
    <mergeCell ref="H70:I70"/>
    <mergeCell ref="H71:I71"/>
    <mergeCell ref="G67:I67"/>
    <mergeCell ref="G68:I68"/>
  </mergeCells>
  <pageMargins left="0.25" right="0.25" top="0.75" bottom="0.75" header="0.3" footer="0.3"/>
  <pageSetup paperSize="9" firstPageNumber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 sizeWithCells="1">
                  <from>
                    <xdr:col>4</xdr:col>
                    <xdr:colOff>198120</xdr:colOff>
                    <xdr:row>70</xdr:row>
                    <xdr:rowOff>30480</xdr:rowOff>
                  </from>
                  <to>
                    <xdr:col>5</xdr:col>
                    <xdr:colOff>0</xdr:colOff>
                    <xdr:row>71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Lingea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marcelak</dc:creator>
  <cp:lastModifiedBy>Matej</cp:lastModifiedBy>
  <cp:revision>0</cp:revision>
  <cp:lastPrinted>2021-02-17T12:47:22Z</cp:lastPrinted>
  <dcterms:created xsi:type="dcterms:W3CDTF">2021-02-10T13:57:06Z</dcterms:created>
  <dcterms:modified xsi:type="dcterms:W3CDTF">2021-02-17T13:21:49Z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